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de Infraestrutura e Serviços\Coordenação de Infraestrutura\Projetos Básicos 2023\TRs de CLIMATIZAÇÃO\SEI-080007.019318.2023 - Manutenção de Climatização HERCRUZ\"/>
    </mc:Choice>
  </mc:AlternateContent>
  <bookViews>
    <workbookView xWindow="0" yWindow="0" windowWidth="28800" windowHeight="12435"/>
  </bookViews>
  <sheets>
    <sheet name="HERCRUZ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3" l="1"/>
  <c r="C53" i="3"/>
  <c r="C33" i="3" l="1"/>
  <c r="C35" i="3" s="1"/>
  <c r="B16" i="3"/>
  <c r="D53" i="3" l="1"/>
  <c r="C73" i="3" l="1"/>
  <c r="D55" i="3"/>
  <c r="D33" i="3" l="1"/>
  <c r="E33" i="3"/>
  <c r="F33" i="3"/>
  <c r="G33" i="3"/>
  <c r="H33" i="3"/>
  <c r="I33" i="3"/>
  <c r="C55" i="3" l="1"/>
  <c r="D56" i="3" s="1"/>
  <c r="I35" i="3" l="1"/>
  <c r="G35" i="3"/>
  <c r="D35" i="3"/>
  <c r="E35" i="3"/>
  <c r="F35" i="3"/>
  <c r="H35" i="3"/>
  <c r="I36" i="3" l="1"/>
  <c r="C77" i="3" s="1"/>
  <c r="C78" i="3" s="1"/>
</calcChain>
</file>

<file path=xl/sharedStrings.xml><?xml version="1.0" encoding="utf-8"?>
<sst xmlns="http://schemas.openxmlformats.org/spreadsheetml/2006/main" count="74" uniqueCount="49">
  <si>
    <t>UNIDADE</t>
  </si>
  <si>
    <t>Aparelhos</t>
  </si>
  <si>
    <t>SERVIÇO</t>
  </si>
  <si>
    <t>POTÊNCIA (BTUs)</t>
  </si>
  <si>
    <t>Troca de Compressor</t>
  </si>
  <si>
    <t>Troca de Placa Eletrônica de Comando</t>
  </si>
  <si>
    <t>Troca de Válvula de Expansão</t>
  </si>
  <si>
    <t>Troca de Capacitor / Contatora / Relé de proteção</t>
  </si>
  <si>
    <t>Reparo de vazamento na linha e recarga gás refrigerante / Troca válvula de serviço</t>
  </si>
  <si>
    <t>Troca de Termostato</t>
  </si>
  <si>
    <t>Instalação de novo dreno</t>
  </si>
  <si>
    <t>Troca de Pressostato de alta e baixa</t>
  </si>
  <si>
    <t>Troca de Motor Ventilador da Condensadora / Evaporadora</t>
  </si>
  <si>
    <t>Troca de Hélice / Turbina</t>
  </si>
  <si>
    <t>PROJEÇÃO ANUAL DE OCORRÊNCIA</t>
  </si>
  <si>
    <t>CUSTO PROJEÇÃO ANUAL  TOTAL  / TIPO DE APARELHO</t>
  </si>
  <si>
    <t>QUANT. DE APARELHOS</t>
  </si>
  <si>
    <t>TOTAL POR TIPO DE APARELHO</t>
  </si>
  <si>
    <t>TOTAL CORRETIVA SPLIT</t>
  </si>
  <si>
    <t>TOTAL</t>
  </si>
  <si>
    <t>TOTAL PREVISTO ANUAL -  MAN. CORRETIVA</t>
  </si>
  <si>
    <t>PREVISTO MENSAL - MAN. CORRETIVA</t>
  </si>
  <si>
    <t>RESUMO DE PROPOSTA - VARIÁVEL DE MANUTENÇÃO CORRETIA</t>
  </si>
  <si>
    <t>Instalação de aparelho</t>
  </si>
  <si>
    <t>SPLIT</t>
  </si>
  <si>
    <t>SELF CONTAINEID</t>
  </si>
  <si>
    <t>FAN COIL / FANCOLTE</t>
  </si>
  <si>
    <t>APARELHOS DE AR CONDICIONADO</t>
  </si>
  <si>
    <t>QUANT.</t>
  </si>
  <si>
    <t>BOMBAS DE ÁGUA GELADA</t>
  </si>
  <si>
    <t>TABELA CORRETIVA HEMORIO - TIPO SPLIT / CASSETE</t>
  </si>
  <si>
    <t>Congelamento de
Linha de água gelada para troca de registro e manutenção de urgência na bomba</t>
  </si>
  <si>
    <t>Impregnação do motor com verniz através do processo (VPI)</t>
  </si>
  <si>
    <t>Balanceamento de conjunto girante</t>
  </si>
  <si>
    <t>Rebobinagem do motor com material isolante</t>
  </si>
  <si>
    <t>Usinagem mecânica de eixo novo sob medida</t>
  </si>
  <si>
    <t>Desempeno do eixo para assentamento dos retentores e rolamentos</t>
  </si>
  <si>
    <t>Revisão elétrica e mecânica</t>
  </si>
  <si>
    <t>Substituição de gaxeta / selo mecânico</t>
  </si>
  <si>
    <t>Revitalização do isolamento em 
motores</t>
  </si>
  <si>
    <t>Reparo em trecho do sistema de dutos com isolamento térmico</t>
  </si>
  <si>
    <t>TABELA DE CORRETIVA - BOMBAS DE ÁGUA GELADA</t>
  </si>
  <si>
    <t>TABELA CORRETIVA - FANCOIL / FANCOLTE / SELF CONTAINED</t>
  </si>
  <si>
    <t>Substituição de componentes
danificados- parafusos , mancal, arruelas , terminais e etc</t>
  </si>
  <si>
    <t>HERCRUZ</t>
  </si>
  <si>
    <t>3 CV</t>
  </si>
  <si>
    <t>Troca de Compressor (exclusivo para Self Contained)</t>
  </si>
  <si>
    <t>Troca de filtros</t>
  </si>
  <si>
    <t>POTENCIA (cv)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</si>
</sst>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3" fontId="0" fillId="0" borderId="5" xfId="0" applyNumberFormat="1" applyBorder="1" applyAlignment="1">
      <alignment horizontal="left" indent="1"/>
    </xf>
    <xf numFmtId="0" fontId="0" fillId="0" borderId="6" xfId="0" applyNumberFormat="1" applyBorder="1"/>
    <xf numFmtId="0" fontId="2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44" fontId="6" fillId="0" borderId="2" xfId="2" applyFont="1" applyBorder="1" applyAlignment="1">
      <alignment horizontal="center" vertical="center"/>
    </xf>
    <xf numFmtId="44" fontId="6" fillId="0" borderId="6" xfId="2" applyFont="1" applyBorder="1" applyAlignment="1">
      <alignment horizontal="center" vertical="center"/>
    </xf>
    <xf numFmtId="44" fontId="6" fillId="0" borderId="3" xfId="2" applyFont="1" applyBorder="1" applyAlignment="1">
      <alignment horizontal="center" vertical="center"/>
    </xf>
    <xf numFmtId="44" fontId="6" fillId="0" borderId="17" xfId="2" applyFont="1" applyBorder="1" applyAlignment="1">
      <alignment horizontal="center" vertical="center"/>
    </xf>
    <xf numFmtId="44" fontId="6" fillId="0" borderId="4" xfId="2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7" xfId="0" applyNumberFormat="1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44" fontId="6" fillId="0" borderId="15" xfId="0" applyNumberFormat="1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44" fontId="6" fillId="0" borderId="13" xfId="2" applyFont="1" applyBorder="1" applyAlignment="1">
      <alignment horizontal="center" vertical="center"/>
    </xf>
    <xf numFmtId="3" fontId="0" fillId="0" borderId="0" xfId="0" applyNumberFormat="1" applyBorder="1" applyAlignment="1">
      <alignment horizontal="left" indent="1"/>
    </xf>
    <xf numFmtId="0" fontId="0" fillId="0" borderId="0" xfId="0" applyNumberFormat="1" applyBorder="1"/>
    <xf numFmtId="3" fontId="0" fillId="0" borderId="3" xfId="0" applyNumberFormat="1" applyBorder="1" applyAlignment="1">
      <alignment horizontal="left" indent="1"/>
    </xf>
    <xf numFmtId="0" fontId="0" fillId="0" borderId="4" xfId="0" applyNumberFormat="1" applyBorder="1"/>
    <xf numFmtId="3" fontId="0" fillId="0" borderId="7" xfId="0" applyNumberFormat="1" applyBorder="1" applyAlignment="1">
      <alignment horizontal="left" indent="1"/>
    </xf>
    <xf numFmtId="0" fontId="0" fillId="0" borderId="8" xfId="0" applyNumberFormat="1" applyBorder="1"/>
    <xf numFmtId="0" fontId="0" fillId="0" borderId="12" xfId="0" applyNumberFormat="1" applyBorder="1"/>
    <xf numFmtId="3" fontId="2" fillId="0" borderId="25" xfId="0" applyNumberFormat="1" applyFont="1" applyBorder="1" applyAlignment="1">
      <alignment horizontal="right" indent="1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4" fontId="6" fillId="0" borderId="5" xfId="2" applyFont="1" applyBorder="1" applyAlignment="1">
      <alignment horizontal="center" vertical="center"/>
    </xf>
    <xf numFmtId="44" fontId="6" fillId="0" borderId="7" xfId="2" applyFont="1" applyBorder="1" applyAlignment="1">
      <alignment horizontal="center" vertical="center"/>
    </xf>
    <xf numFmtId="44" fontId="6" fillId="0" borderId="15" xfId="2" applyFont="1" applyBorder="1" applyAlignment="1">
      <alignment horizontal="center" vertical="center"/>
    </xf>
    <xf numFmtId="44" fontId="6" fillId="0" borderId="0" xfId="2" applyFont="1" applyFill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 wrapText="1"/>
    </xf>
    <xf numFmtId="44" fontId="6" fillId="0" borderId="8" xfId="2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44" fontId="0" fillId="0" borderId="0" xfId="0" applyNumberFormat="1"/>
    <xf numFmtId="0" fontId="6" fillId="0" borderId="3" xfId="0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44" fontId="6" fillId="0" borderId="16" xfId="2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44" fontId="6" fillId="0" borderId="25" xfId="2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4" fillId="0" borderId="18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left" indent="1"/>
    </xf>
    <xf numFmtId="0" fontId="0" fillId="0" borderId="37" xfId="0" applyNumberFormat="1" applyBorder="1"/>
    <xf numFmtId="3" fontId="2" fillId="0" borderId="0" xfId="0" applyNumberFormat="1" applyFont="1" applyBorder="1" applyAlignment="1">
      <alignment horizontal="right" indent="1"/>
    </xf>
    <xf numFmtId="44" fontId="6" fillId="0" borderId="34" xfId="2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4" fontId="6" fillId="0" borderId="1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</cellXfs>
  <cellStyles count="3">
    <cellStyle name="Moeda" xfId="2" builtinId="4"/>
    <cellStyle name="Mo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="70" zoomScaleNormal="70" workbookViewId="0">
      <selection activeCell="E62" sqref="E62"/>
    </sheetView>
  </sheetViews>
  <sheetFormatPr defaultRowHeight="15" x14ac:dyDescent="0.25"/>
  <cols>
    <col min="1" max="1" width="30" style="7" customWidth="1"/>
    <col min="2" max="2" width="25" style="7" bestFit="1" customWidth="1"/>
    <col min="3" max="3" width="24" style="7" bestFit="1" customWidth="1"/>
    <col min="4" max="5" width="23.5703125" style="7" customWidth="1"/>
    <col min="6" max="16" width="18.28515625" style="7" customWidth="1"/>
    <col min="17" max="16384" width="9.140625" style="7"/>
  </cols>
  <sheetData>
    <row r="1" spans="1:7" x14ac:dyDescent="0.25">
      <c r="A1" s="3" t="s">
        <v>0</v>
      </c>
      <c r="B1" s="4" t="s">
        <v>44</v>
      </c>
      <c r="D1" s="3" t="s">
        <v>0</v>
      </c>
      <c r="E1" s="4" t="s">
        <v>44</v>
      </c>
    </row>
    <row r="2" spans="1:7" x14ac:dyDescent="0.25">
      <c r="A2" s="70" t="s">
        <v>27</v>
      </c>
      <c r="B2" s="71"/>
      <c r="D2" s="70" t="s">
        <v>29</v>
      </c>
      <c r="E2" s="71"/>
    </row>
    <row r="3" spans="1:7" ht="15.75" thickBot="1" x14ac:dyDescent="0.3">
      <c r="A3" s="5" t="s">
        <v>1</v>
      </c>
      <c r="B3" s="6" t="s">
        <v>28</v>
      </c>
      <c r="D3" s="5" t="s">
        <v>1</v>
      </c>
      <c r="E3" s="6" t="s">
        <v>28</v>
      </c>
    </row>
    <row r="4" spans="1:7" ht="15.75" thickBot="1" x14ac:dyDescent="0.3">
      <c r="A4" s="72" t="s">
        <v>24</v>
      </c>
      <c r="B4" s="73"/>
      <c r="D4" s="34" t="s">
        <v>45</v>
      </c>
      <c r="E4" s="35">
        <v>2</v>
      </c>
      <c r="F4" s="59"/>
      <c r="G4" s="59"/>
    </row>
    <row r="5" spans="1:7" s="9" customFormat="1" x14ac:dyDescent="0.25">
      <c r="A5" s="32">
        <v>9000</v>
      </c>
      <c r="B5" s="33">
        <v>22</v>
      </c>
      <c r="D5" s="30"/>
      <c r="E5" s="31"/>
      <c r="F5" s="59"/>
      <c r="G5" s="59"/>
    </row>
    <row r="6" spans="1:7" s="9" customFormat="1" x14ac:dyDescent="0.25">
      <c r="A6" s="1">
        <v>12000</v>
      </c>
      <c r="B6" s="2">
        <v>6</v>
      </c>
      <c r="D6" s="30"/>
      <c r="E6" s="31"/>
      <c r="F6" s="59"/>
      <c r="G6" s="59"/>
    </row>
    <row r="7" spans="1:7" s="9" customFormat="1" x14ac:dyDescent="0.25">
      <c r="A7" s="1">
        <v>18000</v>
      </c>
      <c r="B7" s="2">
        <v>11</v>
      </c>
      <c r="D7" s="66"/>
      <c r="E7" s="31"/>
      <c r="F7" s="59"/>
      <c r="G7" s="59"/>
    </row>
    <row r="8" spans="1:7" s="9" customFormat="1" x14ac:dyDescent="0.25">
      <c r="A8" s="1">
        <v>22000</v>
      </c>
      <c r="B8" s="2">
        <v>35</v>
      </c>
      <c r="D8" s="58"/>
      <c r="E8" s="58"/>
      <c r="F8" s="59"/>
      <c r="G8" s="59"/>
    </row>
    <row r="9" spans="1:7" s="9" customFormat="1" x14ac:dyDescent="0.25">
      <c r="A9" s="1">
        <v>30000</v>
      </c>
      <c r="B9" s="2">
        <v>4</v>
      </c>
      <c r="D9" s="58"/>
      <c r="E9" s="58"/>
      <c r="F9" s="59"/>
      <c r="G9" s="59"/>
    </row>
    <row r="10" spans="1:7" s="9" customFormat="1" x14ac:dyDescent="0.25">
      <c r="A10" s="1">
        <v>36000</v>
      </c>
      <c r="B10" s="2">
        <v>5</v>
      </c>
      <c r="D10" s="58"/>
      <c r="E10" s="58"/>
      <c r="F10" s="59"/>
      <c r="G10" s="59"/>
    </row>
    <row r="11" spans="1:7" s="9" customFormat="1" ht="15.75" thickBot="1" x14ac:dyDescent="0.3">
      <c r="A11" s="34">
        <v>60000</v>
      </c>
      <c r="B11" s="35">
        <v>6</v>
      </c>
      <c r="D11" s="58"/>
      <c r="E11" s="58"/>
      <c r="F11" s="59"/>
      <c r="G11" s="59"/>
    </row>
    <row r="12" spans="1:7" s="9" customFormat="1" ht="15.75" thickBot="1" x14ac:dyDescent="0.3">
      <c r="A12" s="79" t="s">
        <v>25</v>
      </c>
      <c r="B12" s="80"/>
      <c r="D12" s="58"/>
      <c r="E12" s="58"/>
      <c r="F12" s="59"/>
      <c r="G12" s="59"/>
    </row>
    <row r="13" spans="1:7" s="9" customFormat="1" ht="15.75" thickBot="1" x14ac:dyDescent="0.3">
      <c r="A13" s="64">
        <v>90000</v>
      </c>
      <c r="B13" s="65">
        <v>1</v>
      </c>
      <c r="D13" s="59"/>
      <c r="E13" s="59"/>
      <c r="F13" s="59"/>
      <c r="G13" s="59"/>
    </row>
    <row r="14" spans="1:7" s="9" customFormat="1" ht="15.75" thickBot="1" x14ac:dyDescent="0.3">
      <c r="A14" s="85" t="s">
        <v>26</v>
      </c>
      <c r="B14" s="86"/>
    </row>
    <row r="15" spans="1:7" s="9" customFormat="1" ht="15.75" thickBot="1" x14ac:dyDescent="0.3">
      <c r="A15" s="1">
        <v>180000</v>
      </c>
      <c r="B15" s="2">
        <v>26</v>
      </c>
    </row>
    <row r="16" spans="1:7" s="9" customFormat="1" ht="15.75" thickBot="1" x14ac:dyDescent="0.3">
      <c r="A16" s="37" t="s">
        <v>19</v>
      </c>
      <c r="B16" s="36">
        <f>SUM(B5:B11,B13,B15)</f>
        <v>116</v>
      </c>
    </row>
    <row r="17" spans="1:9" s="9" customFormat="1" x14ac:dyDescent="0.25">
      <c r="A17" s="30"/>
      <c r="B17" s="31"/>
    </row>
    <row r="18" spans="1:9" ht="15.75" thickBot="1" x14ac:dyDescent="0.3">
      <c r="A18" s="9"/>
      <c r="B18" s="9"/>
      <c r="C18" s="9"/>
      <c r="D18" s="9"/>
      <c r="E18" s="9"/>
      <c r="F18" s="9"/>
    </row>
    <row r="19" spans="1:9" ht="16.5" thickBot="1" x14ac:dyDescent="0.3">
      <c r="A19" s="76" t="s">
        <v>30</v>
      </c>
      <c r="B19" s="77"/>
      <c r="C19" s="77"/>
      <c r="D19" s="77"/>
      <c r="E19" s="77"/>
      <c r="F19" s="77"/>
      <c r="G19" s="77"/>
      <c r="H19" s="77"/>
      <c r="I19" s="78"/>
    </row>
    <row r="20" spans="1:9" ht="16.5" customHeight="1" thickBot="1" x14ac:dyDescent="0.3">
      <c r="A20" s="81" t="s">
        <v>2</v>
      </c>
      <c r="B20" s="83" t="s">
        <v>14</v>
      </c>
      <c r="C20" s="74" t="s">
        <v>3</v>
      </c>
      <c r="D20" s="87"/>
      <c r="E20" s="87"/>
      <c r="F20" s="87"/>
      <c r="G20" s="87"/>
      <c r="H20" s="87"/>
      <c r="I20" s="75"/>
    </row>
    <row r="21" spans="1:9" ht="32.1" customHeight="1" thickBot="1" x14ac:dyDescent="0.3">
      <c r="A21" s="82"/>
      <c r="B21" s="84"/>
      <c r="C21" s="8">
        <v>9000</v>
      </c>
      <c r="D21" s="8">
        <v>12000</v>
      </c>
      <c r="E21" s="8">
        <v>18000</v>
      </c>
      <c r="F21" s="8">
        <v>22000</v>
      </c>
      <c r="G21" s="8">
        <v>30000</v>
      </c>
      <c r="H21" s="8">
        <v>36000</v>
      </c>
      <c r="I21" s="44">
        <v>60000</v>
      </c>
    </row>
    <row r="22" spans="1:9" ht="15.75" x14ac:dyDescent="0.25">
      <c r="A22" s="23" t="s">
        <v>4</v>
      </c>
      <c r="B22" s="23">
        <v>1</v>
      </c>
      <c r="C22" s="16"/>
      <c r="D22" s="16"/>
      <c r="E22" s="17"/>
      <c r="F22" s="17"/>
      <c r="G22" s="17"/>
      <c r="H22" s="17"/>
      <c r="I22" s="18"/>
    </row>
    <row r="23" spans="1:9" ht="31.5" x14ac:dyDescent="0.25">
      <c r="A23" s="11" t="s">
        <v>12</v>
      </c>
      <c r="B23" s="11">
        <v>1</v>
      </c>
      <c r="C23" s="40"/>
      <c r="D23" s="40"/>
      <c r="E23" s="14"/>
      <c r="F23" s="14"/>
      <c r="G23" s="14"/>
      <c r="H23" s="14"/>
      <c r="I23" s="15"/>
    </row>
    <row r="24" spans="1:9" ht="31.5" x14ac:dyDescent="0.25">
      <c r="A24" s="11" t="s">
        <v>5</v>
      </c>
      <c r="B24" s="11">
        <v>2</v>
      </c>
      <c r="C24" s="40"/>
      <c r="D24" s="40"/>
      <c r="E24" s="14"/>
      <c r="F24" s="14"/>
      <c r="G24" s="14"/>
      <c r="H24" s="14"/>
      <c r="I24" s="15"/>
    </row>
    <row r="25" spans="1:9" ht="15.75" x14ac:dyDescent="0.25">
      <c r="A25" s="11" t="s">
        <v>6</v>
      </c>
      <c r="B25" s="11">
        <v>1</v>
      </c>
      <c r="C25" s="40"/>
      <c r="D25" s="40"/>
      <c r="E25" s="14"/>
      <c r="F25" s="14"/>
      <c r="G25" s="14"/>
      <c r="H25" s="14"/>
      <c r="I25" s="15"/>
    </row>
    <row r="26" spans="1:9" ht="31.5" x14ac:dyDescent="0.25">
      <c r="A26" s="11" t="s">
        <v>7</v>
      </c>
      <c r="B26" s="11">
        <v>2</v>
      </c>
      <c r="C26" s="40"/>
      <c r="D26" s="40"/>
      <c r="E26" s="14"/>
      <c r="F26" s="14"/>
      <c r="G26" s="14"/>
      <c r="H26" s="14"/>
      <c r="I26" s="15"/>
    </row>
    <row r="27" spans="1:9" ht="47.25" x14ac:dyDescent="0.25">
      <c r="A27" s="11" t="s">
        <v>8</v>
      </c>
      <c r="B27" s="11">
        <v>2</v>
      </c>
      <c r="C27" s="40"/>
      <c r="D27" s="40"/>
      <c r="E27" s="14"/>
      <c r="F27" s="14"/>
      <c r="G27" s="14"/>
      <c r="H27" s="14"/>
      <c r="I27" s="15"/>
    </row>
    <row r="28" spans="1:9" ht="15.75" x14ac:dyDescent="0.25">
      <c r="A28" s="11" t="s">
        <v>9</v>
      </c>
      <c r="B28" s="11">
        <v>3</v>
      </c>
      <c r="C28" s="40"/>
      <c r="D28" s="40"/>
      <c r="E28" s="14"/>
      <c r="F28" s="14"/>
      <c r="G28" s="14"/>
      <c r="H28" s="14"/>
      <c r="I28" s="15"/>
    </row>
    <row r="29" spans="1:9" ht="15.75" x14ac:dyDescent="0.25">
      <c r="A29" s="11" t="s">
        <v>10</v>
      </c>
      <c r="B29" s="11">
        <v>2</v>
      </c>
      <c r="C29" s="40"/>
      <c r="D29" s="40"/>
      <c r="E29" s="14"/>
      <c r="F29" s="14"/>
      <c r="G29" s="14"/>
      <c r="H29" s="14"/>
      <c r="I29" s="15"/>
    </row>
    <row r="30" spans="1:9" ht="31.5" x14ac:dyDescent="0.25">
      <c r="A30" s="11" t="s">
        <v>11</v>
      </c>
      <c r="B30" s="11">
        <v>1</v>
      </c>
      <c r="C30" s="40"/>
      <c r="D30" s="40"/>
      <c r="E30" s="14"/>
      <c r="F30" s="14"/>
      <c r="G30" s="14"/>
      <c r="H30" s="14"/>
      <c r="I30" s="15"/>
    </row>
    <row r="31" spans="1:9" ht="15.75" x14ac:dyDescent="0.25">
      <c r="A31" s="50" t="s">
        <v>13</v>
      </c>
      <c r="B31" s="50">
        <v>2</v>
      </c>
      <c r="C31" s="40"/>
      <c r="D31" s="40"/>
      <c r="E31" s="14"/>
      <c r="F31" s="14"/>
      <c r="G31" s="14"/>
      <c r="H31" s="14"/>
      <c r="I31" s="15"/>
    </row>
    <row r="32" spans="1:9" s="9" customFormat="1" ht="16.5" thickBot="1" x14ac:dyDescent="0.3">
      <c r="A32" s="38" t="s">
        <v>23</v>
      </c>
      <c r="B32" s="38">
        <v>1</v>
      </c>
      <c r="C32" s="41"/>
      <c r="D32" s="41"/>
      <c r="E32" s="42"/>
      <c r="F32" s="42"/>
      <c r="G32" s="42"/>
      <c r="H32" s="42"/>
      <c r="I32" s="45"/>
    </row>
    <row r="33" spans="1:9" ht="38.25" x14ac:dyDescent="0.25">
      <c r="A33" s="9"/>
      <c r="B33" s="24" t="s">
        <v>15</v>
      </c>
      <c r="C33" s="16">
        <f>($B$22*C22)+($B$23*C23)+($B$24*C24)+($B$25*C25)+($B$26*C26)+($B$27*C27)+($B$28*C28)+($B$29*C29)+($B$30*C30)+($B$31*C31)+($B$32*C32)</f>
        <v>0</v>
      </c>
      <c r="D33" s="16">
        <f t="shared" ref="D33:I33" si="0">($B$22*D22)+($B$23*D23)+($B$24*D24)+($B$25*D25)+($B$26*D26)+($B$27*D27)+($B$28*D28)+($B$29*D29)+($B$30*D30)+($B$31*D31)+($B$32*D32)</f>
        <v>0</v>
      </c>
      <c r="E33" s="17">
        <f t="shared" si="0"/>
        <v>0</v>
      </c>
      <c r="F33" s="17">
        <f t="shared" si="0"/>
        <v>0</v>
      </c>
      <c r="G33" s="17">
        <f t="shared" si="0"/>
        <v>0</v>
      </c>
      <c r="H33" s="17">
        <f t="shared" si="0"/>
        <v>0</v>
      </c>
      <c r="I33" s="18">
        <f t="shared" si="0"/>
        <v>0</v>
      </c>
    </row>
    <row r="34" spans="1:9" x14ac:dyDescent="0.25">
      <c r="A34" s="9"/>
      <c r="B34" s="25" t="s">
        <v>16</v>
      </c>
      <c r="C34" s="19">
        <v>22</v>
      </c>
      <c r="D34" s="19">
        <v>6</v>
      </c>
      <c r="E34" s="13">
        <v>11</v>
      </c>
      <c r="F34" s="13">
        <v>35</v>
      </c>
      <c r="G34" s="13">
        <v>5</v>
      </c>
      <c r="H34" s="13">
        <v>15</v>
      </c>
      <c r="I34" s="20">
        <v>20</v>
      </c>
    </row>
    <row r="35" spans="1:9" ht="26.25" thickBot="1" x14ac:dyDescent="0.3">
      <c r="A35" s="9"/>
      <c r="B35" s="26" t="s">
        <v>17</v>
      </c>
      <c r="C35" s="21">
        <f>C33*C34</f>
        <v>0</v>
      </c>
      <c r="D35" s="21">
        <f>D33*D34</f>
        <v>0</v>
      </c>
      <c r="E35" s="27">
        <f t="shared" ref="E35:I35" si="1">E33*E34</f>
        <v>0</v>
      </c>
      <c r="F35" s="27">
        <f t="shared" si="1"/>
        <v>0</v>
      </c>
      <c r="G35" s="27">
        <f t="shared" si="1"/>
        <v>0</v>
      </c>
      <c r="H35" s="27">
        <f t="shared" si="1"/>
        <v>0</v>
      </c>
      <c r="I35" s="28">
        <f t="shared" si="1"/>
        <v>0</v>
      </c>
    </row>
    <row r="36" spans="1:9" ht="43.5" thickBot="1" x14ac:dyDescent="0.3">
      <c r="A36" s="9"/>
      <c r="B36" s="9"/>
      <c r="C36" s="12"/>
      <c r="D36" s="12"/>
      <c r="E36" s="39"/>
      <c r="F36" s="43"/>
      <c r="H36" s="53" t="s">
        <v>18</v>
      </c>
      <c r="I36" s="54">
        <f>SUM(C35:I35)</f>
        <v>0</v>
      </c>
    </row>
    <row r="37" spans="1:9" ht="15.75" thickBot="1" x14ac:dyDescent="0.3">
      <c r="A37" s="9"/>
      <c r="B37" s="9"/>
      <c r="C37" s="9"/>
      <c r="D37" s="9"/>
      <c r="E37" s="9"/>
      <c r="F37" s="9"/>
    </row>
    <row r="38" spans="1:9" ht="16.5" customHeight="1" thickBot="1" x14ac:dyDescent="0.3">
      <c r="A38" s="76" t="s">
        <v>42</v>
      </c>
      <c r="B38" s="77"/>
      <c r="C38" s="77"/>
      <c r="D38" s="78"/>
    </row>
    <row r="39" spans="1:9" ht="16.5" customHeight="1" thickBot="1" x14ac:dyDescent="0.3">
      <c r="A39" s="90" t="s">
        <v>2</v>
      </c>
      <c r="B39" s="92" t="s">
        <v>14</v>
      </c>
      <c r="C39" s="74" t="s">
        <v>3</v>
      </c>
      <c r="D39" s="75"/>
    </row>
    <row r="40" spans="1:9" ht="15.75" customHeight="1" thickBot="1" x14ac:dyDescent="0.3">
      <c r="A40" s="91"/>
      <c r="B40" s="84"/>
      <c r="C40" s="61">
        <v>90000</v>
      </c>
      <c r="D40" s="62">
        <v>180000</v>
      </c>
      <c r="F40" s="47"/>
    </row>
    <row r="41" spans="1:9" ht="31.5" x14ac:dyDescent="0.25">
      <c r="A41" s="55" t="s">
        <v>46</v>
      </c>
      <c r="B41" s="23">
        <v>2</v>
      </c>
      <c r="C41" s="16"/>
      <c r="D41" s="17"/>
      <c r="F41" s="47"/>
    </row>
    <row r="42" spans="1:9" ht="31.5" x14ac:dyDescent="0.25">
      <c r="A42" s="10" t="s">
        <v>12</v>
      </c>
      <c r="B42" s="11">
        <v>1</v>
      </c>
      <c r="C42" s="40"/>
      <c r="D42" s="14"/>
      <c r="F42" s="47"/>
    </row>
    <row r="43" spans="1:9" ht="31.5" x14ac:dyDescent="0.25">
      <c r="A43" s="10" t="s">
        <v>5</v>
      </c>
      <c r="B43" s="11">
        <v>2</v>
      </c>
      <c r="C43" s="40"/>
      <c r="D43" s="14"/>
      <c r="F43" s="47"/>
    </row>
    <row r="44" spans="1:9" ht="15.75" x14ac:dyDescent="0.25">
      <c r="A44" s="10" t="s">
        <v>6</v>
      </c>
      <c r="B44" s="11">
        <v>1</v>
      </c>
      <c r="C44" s="40"/>
      <c r="D44" s="14"/>
      <c r="F44" s="47"/>
    </row>
    <row r="45" spans="1:9" ht="31.5" x14ac:dyDescent="0.25">
      <c r="A45" s="10" t="s">
        <v>7</v>
      </c>
      <c r="B45" s="11">
        <v>1</v>
      </c>
      <c r="C45" s="40"/>
      <c r="D45" s="14"/>
      <c r="F45" s="47"/>
    </row>
    <row r="46" spans="1:9" ht="47.25" x14ac:dyDescent="0.25">
      <c r="A46" s="10" t="s">
        <v>8</v>
      </c>
      <c r="B46" s="11">
        <v>1</v>
      </c>
      <c r="C46" s="40"/>
      <c r="D46" s="14"/>
      <c r="F46" s="47"/>
    </row>
    <row r="47" spans="1:9" ht="15.75" x14ac:dyDescent="0.25">
      <c r="A47" s="10" t="s">
        <v>9</v>
      </c>
      <c r="B47" s="11">
        <v>1</v>
      </c>
      <c r="C47" s="40"/>
      <c r="D47" s="14"/>
      <c r="F47" s="47"/>
    </row>
    <row r="48" spans="1:9" ht="15.75" x14ac:dyDescent="0.25">
      <c r="A48" s="10" t="s">
        <v>10</v>
      </c>
      <c r="B48" s="11">
        <v>2</v>
      </c>
      <c r="C48" s="40"/>
      <c r="D48" s="14"/>
      <c r="F48" s="47"/>
    </row>
    <row r="49" spans="1:8" ht="31.5" x14ac:dyDescent="0.25">
      <c r="A49" s="10" t="s">
        <v>11</v>
      </c>
      <c r="B49" s="11">
        <v>2</v>
      </c>
      <c r="C49" s="40"/>
      <c r="D49" s="14"/>
      <c r="F49" s="47"/>
    </row>
    <row r="50" spans="1:8" ht="15.75" x14ac:dyDescent="0.25">
      <c r="A50" s="60" t="s">
        <v>13</v>
      </c>
      <c r="B50" s="50">
        <v>2</v>
      </c>
      <c r="C50" s="40"/>
      <c r="D50" s="14"/>
      <c r="F50" s="47"/>
    </row>
    <row r="51" spans="1:8" s="9" customFormat="1" ht="15.75" x14ac:dyDescent="0.25">
      <c r="A51" s="60" t="s">
        <v>47</v>
      </c>
      <c r="B51" s="50">
        <v>1</v>
      </c>
      <c r="C51" s="40"/>
      <c r="D51" s="14"/>
      <c r="F51" s="47"/>
    </row>
    <row r="52" spans="1:8" s="9" customFormat="1" ht="32.25" thickBot="1" x14ac:dyDescent="0.3">
      <c r="A52" s="56" t="s">
        <v>40</v>
      </c>
      <c r="B52" s="38">
        <v>1</v>
      </c>
      <c r="C52" s="41"/>
      <c r="D52" s="42"/>
      <c r="F52" s="43"/>
    </row>
    <row r="53" spans="1:8" ht="38.25" x14ac:dyDescent="0.25">
      <c r="A53" s="9"/>
      <c r="B53" s="51" t="s">
        <v>15</v>
      </c>
      <c r="C53" s="16">
        <f>($B$41*C41)+($B$42*C42)+($B$43*C43)+($B$44*C44)+($B$45*C45)+($B$46*C46)+($B$47*C47)+($B$48*C48)+($B$49*C49)+($B$50*C50)+($B$51*C51)+($B$52*C52)</f>
        <v>0</v>
      </c>
      <c r="D53" s="18">
        <f t="shared" ref="D53" si="2">($B$41*D41)+($B$42*D42)+($B$43*D43)+($B$44*D44)+($B$45*D45)+($B$46*D46)+($B$47*D47)+($B$48*D48)+($B$49*D49)+($B$50*D50)+($B$51*D51)+($B$52*D52)</f>
        <v>0</v>
      </c>
    </row>
    <row r="54" spans="1:8" x14ac:dyDescent="0.25">
      <c r="A54" s="9"/>
      <c r="B54" s="25" t="s">
        <v>16</v>
      </c>
      <c r="C54" s="19">
        <v>1</v>
      </c>
      <c r="D54" s="20">
        <v>26</v>
      </c>
    </row>
    <row r="55" spans="1:8" ht="26.25" thickBot="1" x14ac:dyDescent="0.3">
      <c r="A55" s="9"/>
      <c r="B55" s="26" t="s">
        <v>17</v>
      </c>
      <c r="C55" s="21">
        <f>C53*C54</f>
        <v>0</v>
      </c>
      <c r="D55" s="28">
        <f>D53*D54</f>
        <v>0</v>
      </c>
    </row>
    <row r="56" spans="1:8" ht="29.25" thickBot="1" x14ac:dyDescent="0.3">
      <c r="A56" s="9"/>
      <c r="B56" s="9"/>
      <c r="C56" s="22" t="s">
        <v>18</v>
      </c>
      <c r="D56" s="29">
        <f>SUM(C55:D55)</f>
        <v>0</v>
      </c>
    </row>
    <row r="57" spans="1:8" ht="15.75" thickBot="1" x14ac:dyDescent="0.3"/>
    <row r="58" spans="1:8" ht="16.5" thickBot="1" x14ac:dyDescent="0.3">
      <c r="A58" s="76" t="s">
        <v>41</v>
      </c>
      <c r="B58" s="77"/>
      <c r="C58" s="77"/>
    </row>
    <row r="59" spans="1:8" ht="16.5" thickBot="1" x14ac:dyDescent="0.3">
      <c r="A59" s="90" t="s">
        <v>2</v>
      </c>
      <c r="B59" s="92" t="s">
        <v>14</v>
      </c>
      <c r="C59" s="63" t="s">
        <v>48</v>
      </c>
      <c r="H59" s="47"/>
    </row>
    <row r="60" spans="1:8" ht="16.5" thickBot="1" x14ac:dyDescent="0.3">
      <c r="A60" s="91"/>
      <c r="B60" s="84"/>
      <c r="C60" s="57">
        <v>3</v>
      </c>
      <c r="E60" s="47"/>
      <c r="F60" s="47"/>
      <c r="G60" s="47"/>
    </row>
    <row r="61" spans="1:8" ht="63" x14ac:dyDescent="0.25">
      <c r="A61" s="55" t="s">
        <v>31</v>
      </c>
      <c r="B61" s="23">
        <v>1</v>
      </c>
      <c r="C61" s="18"/>
      <c r="D61" s="47"/>
    </row>
    <row r="62" spans="1:8" ht="47.25" x14ac:dyDescent="0.25">
      <c r="A62" s="10" t="s">
        <v>32</v>
      </c>
      <c r="B62" s="11">
        <v>1</v>
      </c>
      <c r="C62" s="15"/>
      <c r="D62" s="47"/>
    </row>
    <row r="63" spans="1:8" ht="47.25" x14ac:dyDescent="0.25">
      <c r="A63" s="10" t="s">
        <v>43</v>
      </c>
      <c r="B63" s="11">
        <v>3</v>
      </c>
      <c r="C63" s="15"/>
      <c r="D63" s="47"/>
    </row>
    <row r="64" spans="1:8" ht="31.5" x14ac:dyDescent="0.25">
      <c r="A64" s="10" t="s">
        <v>33</v>
      </c>
      <c r="B64" s="11">
        <v>2</v>
      </c>
      <c r="C64" s="15"/>
      <c r="D64" s="47"/>
    </row>
    <row r="65" spans="1:4" ht="47.25" customHeight="1" x14ac:dyDescent="0.25">
      <c r="A65" s="10" t="s">
        <v>34</v>
      </c>
      <c r="B65" s="11">
        <v>1</v>
      </c>
      <c r="C65" s="15"/>
      <c r="D65" s="47"/>
    </row>
    <row r="66" spans="1:4" ht="31.5" x14ac:dyDescent="0.25">
      <c r="A66" s="10" t="s">
        <v>35</v>
      </c>
      <c r="B66" s="11">
        <v>1</v>
      </c>
      <c r="C66" s="15"/>
      <c r="D66" s="47"/>
    </row>
    <row r="67" spans="1:4" ht="47.25" x14ac:dyDescent="0.25">
      <c r="A67" s="10" t="s">
        <v>36</v>
      </c>
      <c r="B67" s="11">
        <v>3</v>
      </c>
      <c r="C67" s="15"/>
      <c r="D67" s="47"/>
    </row>
    <row r="68" spans="1:4" ht="15.75" x14ac:dyDescent="0.25">
      <c r="A68" s="10" t="s">
        <v>37</v>
      </c>
      <c r="B68" s="11">
        <v>2</v>
      </c>
      <c r="C68" s="15"/>
      <c r="D68" s="47"/>
    </row>
    <row r="69" spans="1:4" ht="31.5" x14ac:dyDescent="0.25">
      <c r="A69" s="10" t="s">
        <v>38</v>
      </c>
      <c r="B69" s="11">
        <v>2</v>
      </c>
      <c r="C69" s="15"/>
      <c r="D69" s="47"/>
    </row>
    <row r="70" spans="1:4" ht="32.25" thickBot="1" x14ac:dyDescent="0.3">
      <c r="A70" s="56" t="s">
        <v>39</v>
      </c>
      <c r="B70" s="38">
        <v>2</v>
      </c>
      <c r="C70" s="52"/>
      <c r="D70" s="47"/>
    </row>
    <row r="71" spans="1:4" ht="38.25" x14ac:dyDescent="0.25">
      <c r="B71" s="24" t="s">
        <v>15</v>
      </c>
      <c r="C71" s="67">
        <f>($B$61*C61)+($B$62*C62)+($B$63*C63)+($B$64*C64)+($B$65*C65)+($B$66*C66)+($B$67*C67)+($B$68*C68)+($B$69*C69)+($B$70*C70)</f>
        <v>0</v>
      </c>
    </row>
    <row r="72" spans="1:4" x14ac:dyDescent="0.25">
      <c r="B72" s="25" t="s">
        <v>16</v>
      </c>
      <c r="C72" s="68">
        <v>2</v>
      </c>
    </row>
    <row r="73" spans="1:4" ht="26.25" thickBot="1" x14ac:dyDescent="0.3">
      <c r="B73" s="26" t="s">
        <v>17</v>
      </c>
      <c r="C73" s="69">
        <f>C71*C72</f>
        <v>0</v>
      </c>
    </row>
    <row r="75" spans="1:4" ht="15.75" thickBot="1" x14ac:dyDescent="0.3"/>
    <row r="76" spans="1:4" ht="16.5" thickBot="1" x14ac:dyDescent="0.3">
      <c r="B76" s="88" t="s">
        <v>22</v>
      </c>
      <c r="C76" s="89"/>
    </row>
    <row r="77" spans="1:4" ht="45" x14ac:dyDescent="0.25">
      <c r="B77" s="48" t="s">
        <v>20</v>
      </c>
      <c r="C77" s="49">
        <f>C73+D56+I36</f>
        <v>0</v>
      </c>
    </row>
    <row r="78" spans="1:4" ht="30.75" thickBot="1" x14ac:dyDescent="0.3">
      <c r="B78" s="46" t="s">
        <v>21</v>
      </c>
      <c r="C78" s="28">
        <f>C77/12</f>
        <v>0</v>
      </c>
    </row>
  </sheetData>
  <mergeCells count="17">
    <mergeCell ref="B76:C76"/>
    <mergeCell ref="A59:A60"/>
    <mergeCell ref="B59:B60"/>
    <mergeCell ref="A58:C58"/>
    <mergeCell ref="A39:A40"/>
    <mergeCell ref="B39:B40"/>
    <mergeCell ref="A2:B2"/>
    <mergeCell ref="A4:B4"/>
    <mergeCell ref="D2:E2"/>
    <mergeCell ref="C39:D39"/>
    <mergeCell ref="A38:D38"/>
    <mergeCell ref="A12:B12"/>
    <mergeCell ref="A20:A21"/>
    <mergeCell ref="B20:B21"/>
    <mergeCell ref="A14:B14"/>
    <mergeCell ref="C20:I20"/>
    <mergeCell ref="A19:I19"/>
  </mergeCells>
  <pageMargins left="0.11811023622047245" right="0.11811023622047245" top="0.19685039370078741" bottom="0.19685039370078741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HERCRUZ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Carneiro da Costa</dc:creator>
  <cp:lastModifiedBy>Bernardo Carneiro da Costa</cp:lastModifiedBy>
  <cp:lastPrinted>2023-03-01T19:49:41Z</cp:lastPrinted>
  <dcterms:created xsi:type="dcterms:W3CDTF">2023-01-16T12:30:47Z</dcterms:created>
  <dcterms:modified xsi:type="dcterms:W3CDTF">2023-10-05T18:24:23Z</dcterms:modified>
</cp:coreProperties>
</file>